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Qirat -JULY\Sales Plan\"/>
    </mc:Choice>
  </mc:AlternateContent>
  <xr:revisionPtr revIDLastSave="0" documentId="13_ncr:1_{02A91654-4610-47E9-B45E-9C2465CCBA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ipeline Sales Opp. Tracker" sheetId="1" r:id="rId1"/>
    <sheet name="Pipeline Char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H9" i="1"/>
  <c r="I9" i="1"/>
  <c r="J9" i="1"/>
  <c r="E10" i="1"/>
  <c r="F10" i="1" s="1"/>
  <c r="H10" i="1" s="1"/>
  <c r="I10" i="1"/>
  <c r="J10" i="1"/>
  <c r="E11" i="1"/>
  <c r="F11" i="1"/>
  <c r="H11" i="1" s="1"/>
  <c r="I11" i="1"/>
  <c r="J11" i="1"/>
  <c r="E12" i="1"/>
  <c r="F12" i="1" s="1"/>
  <c r="H12" i="1" s="1"/>
  <c r="I12" i="1"/>
  <c r="J12" i="1"/>
  <c r="H13" i="1"/>
  <c r="E13" i="1"/>
  <c r="F13" i="1" s="1"/>
  <c r="I13" i="1" s="1"/>
  <c r="J13" i="1"/>
  <c r="H14" i="1"/>
  <c r="E14" i="1"/>
  <c r="F14" i="1" s="1"/>
  <c r="I14" i="1" s="1"/>
  <c r="J14" i="1"/>
  <c r="H15" i="1"/>
  <c r="E15" i="1"/>
  <c r="F15" i="1" s="1"/>
  <c r="I15" i="1" s="1"/>
  <c r="J15" i="1"/>
  <c r="H16" i="1"/>
  <c r="I16" i="1"/>
  <c r="E16" i="1"/>
  <c r="F16" i="1" s="1"/>
  <c r="J16" i="1" s="1"/>
  <c r="H17" i="1"/>
  <c r="I17" i="1"/>
  <c r="E17" i="1"/>
  <c r="F17" i="1"/>
  <c r="J17" i="1" s="1"/>
  <c r="H18" i="1"/>
  <c r="I18" i="1"/>
  <c r="E18" i="1"/>
  <c r="F18" i="1" s="1"/>
  <c r="J18" i="1" s="1"/>
  <c r="H19" i="1"/>
  <c r="I19" i="1"/>
  <c r="J19" i="1"/>
  <c r="H20" i="1"/>
  <c r="I20" i="1"/>
  <c r="J20" i="1"/>
  <c r="E21" i="1"/>
  <c r="F21" i="1" s="1"/>
  <c r="H21" i="1" s="1"/>
  <c r="I21" i="1"/>
  <c r="J21" i="1"/>
  <c r="E22" i="1"/>
  <c r="F22" i="1" s="1"/>
  <c r="H22" i="1" s="1"/>
  <c r="I22" i="1"/>
  <c r="J22" i="1"/>
  <c r="H23" i="1"/>
  <c r="I23" i="1"/>
  <c r="E23" i="1"/>
  <c r="F23" i="1" s="1"/>
  <c r="J23" i="1" s="1"/>
  <c r="H24" i="1"/>
  <c r="I24" i="1"/>
  <c r="E24" i="1"/>
  <c r="F24" i="1" s="1"/>
  <c r="J24" i="1" s="1"/>
  <c r="H25" i="1"/>
  <c r="I25" i="1"/>
  <c r="E25" i="1"/>
  <c r="F25" i="1" s="1"/>
  <c r="J25" i="1" s="1"/>
  <c r="E26" i="1"/>
  <c r="F26" i="1" s="1"/>
  <c r="H26" i="1" s="1"/>
  <c r="I26" i="1"/>
  <c r="J26" i="1"/>
  <c r="E27" i="1"/>
  <c r="F27" i="1" s="1"/>
  <c r="H27" i="1" s="1"/>
  <c r="I27" i="1"/>
  <c r="J27" i="1"/>
  <c r="H28" i="1"/>
  <c r="E28" i="1"/>
  <c r="F28" i="1" s="1"/>
  <c r="I28" i="1" s="1"/>
  <c r="J28" i="1"/>
  <c r="J7" i="1"/>
  <c r="H7" i="1"/>
  <c r="I7" i="1"/>
  <c r="E8" i="1"/>
  <c r="F8" i="1" s="1"/>
  <c r="E9" i="1"/>
  <c r="F9" i="1"/>
  <c r="G9" i="1" s="1"/>
  <c r="G10" i="1"/>
  <c r="G11" i="1"/>
  <c r="G12" i="1"/>
  <c r="G13" i="1"/>
  <c r="G14" i="1"/>
  <c r="G15" i="1"/>
  <c r="G16" i="1"/>
  <c r="G17" i="1"/>
  <c r="G18" i="1"/>
  <c r="E19" i="1"/>
  <c r="F19" i="1" s="1"/>
  <c r="G19" i="1" s="1"/>
  <c r="E20" i="1"/>
  <c r="F20" i="1" s="1"/>
  <c r="G20" i="1" s="1"/>
  <c r="G21" i="1"/>
  <c r="G22" i="1"/>
  <c r="G23" i="1"/>
  <c r="G24" i="1"/>
  <c r="G25" i="1"/>
  <c r="G26" i="1"/>
  <c r="G27" i="1"/>
  <c r="G28" i="1"/>
  <c r="E7" i="1"/>
  <c r="F7" i="1"/>
  <c r="G7" i="1" s="1"/>
  <c r="D29" i="1"/>
  <c r="G8" i="1" l="1"/>
  <c r="F29" i="1"/>
  <c r="G29" i="1"/>
  <c r="G30" i="1" s="1"/>
  <c r="J29" i="1"/>
  <c r="H29" i="1"/>
  <c r="I29" i="1"/>
  <c r="H30" i="1" l="1"/>
  <c r="I30" i="1" s="1"/>
  <c r="J30" i="1" s="1"/>
</calcChain>
</file>

<file path=xl/sharedStrings.xml><?xml version="1.0" encoding="utf-8"?>
<sst xmlns="http://schemas.openxmlformats.org/spreadsheetml/2006/main" count="81" uniqueCount="45">
  <si>
    <t>Company Confidential</t>
  </si>
  <si>
    <t>Potential Opportunity</t>
  </si>
  <si>
    <t>Chance
of Sale</t>
  </si>
  <si>
    <t>Forecast
Close</t>
  </si>
  <si>
    <t>Weighted
Forecast</t>
  </si>
  <si>
    <t>Q1 Weighted
Forecast</t>
  </si>
  <si>
    <t>Q2 Weighted
Forecast</t>
  </si>
  <si>
    <t>Q3 Weighted
Forecast</t>
  </si>
  <si>
    <t>Q4 Weighted
Forecast</t>
  </si>
  <si>
    <t>A. Datum Corporation</t>
  </si>
  <si>
    <t>Q1</t>
  </si>
  <si>
    <t>Adventure Works</t>
  </si>
  <si>
    <t>Baldwin Museum of Science</t>
  </si>
  <si>
    <t>Q2</t>
  </si>
  <si>
    <t>Blue Yonder Airlines</t>
  </si>
  <si>
    <t>City Power &amp; Light</t>
  </si>
  <si>
    <t>Coho Vineyard</t>
  </si>
  <si>
    <t>Q3</t>
  </si>
  <si>
    <t>Coho Winery</t>
  </si>
  <si>
    <t>Coho Vineyard &amp; Winery</t>
  </si>
  <si>
    <t>Q4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</si>
  <si>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</si>
  <si>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</si>
  <si>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</si>
  <si>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</si>
  <si>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</si>
  <si>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</si>
  <si>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</si>
  <si>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</si>
  <si>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</si>
  <si>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</si>
  <si>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</si>
  <si>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</si>
  <si>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TOTAL</t>
  </si>
  <si>
    <t>Streamlined Pipeline Management</t>
  </si>
  <si>
    <t>Pipeline
Stage</t>
  </si>
  <si>
    <t>Lead</t>
  </si>
  <si>
    <t>Opportunity</t>
  </si>
  <si>
    <t>Solution Proposed</t>
  </si>
  <si>
    <t>Formal Approval</t>
  </si>
  <si>
    <t>Account
Name</t>
  </si>
  <si>
    <t>Alpine Ski House</t>
  </si>
  <si>
    <t>Contoso, Ltd.</t>
  </si>
  <si>
    <t>Instructions: Enter data into the white and green cells only.</t>
  </si>
  <si>
    <r>
      <t>&lt;</t>
    </r>
    <r>
      <rPr>
        <b/>
        <sz val="12"/>
        <rFont val="Lato"/>
        <family val="2"/>
      </rPr>
      <t>Company Name</t>
    </r>
    <r>
      <rPr>
        <sz val="12"/>
        <rFont val="Lato"/>
        <family val="2"/>
      </rPr>
      <t xml:space="preserve">&gt;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</si>
</sst>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ato"/>
      <family val="2"/>
    </font>
    <font>
      <b/>
      <sz val="12"/>
      <name val="Lato"/>
      <family val="2"/>
    </font>
    <font>
      <sz val="10"/>
      <name val="Lato"/>
      <family val="2"/>
    </font>
    <font>
      <i/>
      <sz val="10"/>
      <name val="Lato"/>
      <family val="2"/>
    </font>
    <font>
      <b/>
      <sz val="10"/>
      <color indexed="9"/>
      <name val="Lato"/>
      <family val="2"/>
    </font>
    <font>
      <b/>
      <sz val="10"/>
      <color indexed="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/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2" borderId="21" xfId="0" applyFont="1" applyFill="1" applyBorder="1" applyAlignment="1" applyProtection="1">
      <alignment horizontal="center" wrapText="1"/>
      <protection locked="0"/>
    </xf>
    <xf numFmtId="0" fontId="7" fillId="2" borderId="20" xfId="0" applyFont="1" applyFill="1" applyBorder="1" applyAlignment="1" applyProtection="1">
      <alignment horizontal="center" wrapText="1"/>
      <protection locked="0"/>
    </xf>
    <xf numFmtId="0" fontId="7" fillId="2" borderId="22" xfId="0" applyFont="1" applyFill="1" applyBorder="1" applyAlignment="1" applyProtection="1">
      <alignment horizontal="center" wrapText="1"/>
      <protection locked="0"/>
    </xf>
    <xf numFmtId="0" fontId="7" fillId="2" borderId="20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5" xfId="0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64" fontId="7" fillId="2" borderId="15" xfId="0" applyNumberFormat="1" applyFont="1" applyFill="1" applyBorder="1" applyAlignment="1"/>
    <xf numFmtId="0" fontId="5" fillId="0" borderId="0" xfId="0" applyFont="1" applyAlignment="1">
      <alignment horizontal="center"/>
    </xf>
    <xf numFmtId="164" fontId="7" fillId="2" borderId="16" xfId="0" applyNumberFormat="1" applyFont="1" applyFill="1" applyBorder="1" applyAlignment="1"/>
    <xf numFmtId="164" fontId="7" fillId="2" borderId="17" xfId="0" applyNumberFormat="1" applyFont="1" applyFill="1" applyBorder="1" applyAlignment="1"/>
    <xf numFmtId="164" fontId="7" fillId="2" borderId="18" xfId="0" applyNumberFormat="1" applyFont="1" applyFill="1" applyBorder="1" applyAlignment="1"/>
    <xf numFmtId="0" fontId="5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64" fontId="5" fillId="3" borderId="2" xfId="1" applyNumberFormat="1" applyFont="1" applyFill="1" applyBorder="1" applyAlignment="1" applyProtection="1">
      <alignment horizontal="right"/>
      <protection locked="0"/>
    </xf>
    <xf numFmtId="9" fontId="5" fillId="3" borderId="10" xfId="2" applyFont="1" applyFill="1" applyBorder="1" applyAlignment="1" applyProtection="1">
      <alignment horizontal="center"/>
      <protection locked="0"/>
    </xf>
    <xf numFmtId="164" fontId="5" fillId="3" borderId="11" xfId="0" applyNumberFormat="1" applyFont="1" applyFill="1" applyBorder="1" applyAlignment="1"/>
    <xf numFmtId="164" fontId="5" fillId="3" borderId="11" xfId="1" applyNumberFormat="1" applyFont="1" applyFill="1" applyBorder="1" applyAlignment="1"/>
    <xf numFmtId="164" fontId="5" fillId="3" borderId="12" xfId="1" applyNumberFormat="1" applyFont="1" applyFill="1" applyBorder="1" applyAlignment="1"/>
    <xf numFmtId="0" fontId="5" fillId="3" borderId="3" xfId="0" applyFont="1" applyFill="1" applyBorder="1" applyAlignment="1" applyProtection="1"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5" fillId="3" borderId="4" xfId="1" applyNumberFormat="1" applyFont="1" applyFill="1" applyBorder="1" applyAlignment="1" applyProtection="1">
      <alignment horizontal="right"/>
      <protection locked="0"/>
    </xf>
    <xf numFmtId="9" fontId="5" fillId="3" borderId="3" xfId="2" applyFont="1" applyFill="1" applyBorder="1" applyAlignment="1" applyProtection="1">
      <alignment horizontal="center"/>
      <protection locked="0"/>
    </xf>
    <xf numFmtId="164" fontId="5" fillId="3" borderId="9" xfId="0" applyNumberFormat="1" applyFont="1" applyFill="1" applyBorder="1" applyAlignment="1"/>
    <xf numFmtId="164" fontId="5" fillId="3" borderId="9" xfId="1" applyNumberFormat="1" applyFont="1" applyFill="1" applyBorder="1" applyAlignment="1"/>
    <xf numFmtId="164" fontId="5" fillId="3" borderId="13" xfId="1" applyNumberFormat="1" applyFont="1" applyFill="1" applyBorder="1" applyAlignment="1"/>
    <xf numFmtId="164" fontId="8" fillId="3" borderId="7" xfId="0" applyNumberFormat="1" applyFont="1" applyFill="1" applyBorder="1" applyAlignment="1"/>
    <xf numFmtId="164" fontId="8" fillId="3" borderId="8" xfId="0" applyNumberFormat="1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Pipeline Tracking</a:t>
            </a:r>
          </a:p>
        </c:rich>
      </c:tx>
      <c:layout>
        <c:manualLayout>
          <c:xMode val="edge"/>
          <c:yMode val="edge"/>
          <c:x val="0.42286348501664828"/>
          <c:y val="1.9575856443719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58046614872366"/>
          <c:y val="0.12234910277324634"/>
          <c:w val="0.6847946725860159"/>
          <c:h val="0.67536704730831987"/>
        </c:manualLayout>
      </c:layout>
      <c:lineChart>
        <c:grouping val="standard"/>
        <c:varyColors val="0"/>
        <c:ser>
          <c:idx val="0"/>
          <c:order val="0"/>
          <c:tx>
            <c:v>Quarterly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'Pipeline Sales Opp. Tracker'!$G$29:$J$29</c:f>
              <c:numCache>
                <c:formatCode>_("$"* #,##0_);_("$"* \(#,##0\);_("$"* "-"??_);_(@_)</c:formatCode>
                <c:ptCount val="4"/>
                <c:pt idx="0">
                  <c:v>400000</c:v>
                </c:pt>
                <c:pt idx="1">
                  <c:v>1600000</c:v>
                </c:pt>
                <c:pt idx="2">
                  <c:v>575000</c:v>
                </c:pt>
                <c:pt idx="3">
                  <c:v>1300000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C-4640-9000-1A0436657558}"/>
            </c:ext>
          </c:extLst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'Pipeline Sales Opp. Tracker'!$G$30:$J$30</c:f>
              <c:numCache>
                <c:formatCode>_("$"* #,##0_);_("$"* \(#,##0\);_("$"* "-"??_);_(@_)</c:formatCode>
                <c:ptCount val="4"/>
                <c:pt idx="0">
                  <c:v>400000</c:v>
                </c:pt>
                <c:pt idx="1">
                  <c:v>2000000</c:v>
                </c:pt>
                <c:pt idx="2">
                  <c:v>2575000</c:v>
                </c:pt>
                <c:pt idx="3">
                  <c:v>3875000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C-4640-9000-1A043665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2416"/>
        <c:axId val="66675072"/>
      </c:lineChart>
      <c:catAx>
        <c:axId val="66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</a:t>
                </a:r>
              </a:p>
            </c:rich>
          </c:tx>
          <c:layout>
            <c:manualLayout>
              <c:xMode val="edge"/>
              <c:yMode val="edge"/>
              <c:x val="0.48723640399556056"/>
              <c:y val="0.942903752039151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75072"/>
        <c:crosses val="autoZero"/>
        <c:auto val="1"/>
        <c:lblAlgn val="ctr"/>
        <c:lblOffset val="100"/>
        <c:tickMarkSkip val="1"/>
        <c:noMultiLvlLbl val="0"/>
      </c:catAx>
      <c:valAx>
        <c:axId val="6667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</a:t>
                </a:r>
              </a:p>
            </c:rich>
          </c:tx>
          <c:layout>
            <c:manualLayout>
              <c:xMode val="edge"/>
              <c:yMode val="edge"/>
              <c:x val="1.7758046614872364E-2"/>
              <c:y val="0.4127243066884177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2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857250</xdr:colOff>
      <xdr:row>2</xdr:row>
      <xdr:rowOff>104775</xdr:rowOff>
    </xdr:to>
    <xdr:pic>
      <xdr:nvPicPr>
        <xdr:cNvPr id="1025" name="Picture 1" descr="Template_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57150"/>
          <a:ext cx="8572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J30"/>
  <sheetViews>
    <sheetView tabSelected="1" topLeftCell="A7" zoomScaleNormal="100" workbookViewId="0">
      <selection activeCell="B23" sqref="B23"/>
    </sheetView>
  </sheetViews>
  <sheetFormatPr defaultRowHeight="12.75" x14ac:dyDescent="0.2"/>
  <cols>
    <col min="1" max="1" width="26.140625" customWidth="1"/>
    <col min="2" max="2" width="17" customWidth="1"/>
    <col min="3" max="3" width="10.42578125" customWidth="1"/>
    <col min="4" max="4" width="13.28515625" customWidth="1"/>
    <col min="5" max="5" width="10" customWidth="1"/>
    <col min="6" max="6" width="14" customWidth="1"/>
    <col min="7" max="7" width="12.85546875" bestFit="1" customWidth="1"/>
    <col min="8" max="10" width="13.7109375" bestFit="1" customWidth="1"/>
  </cols>
  <sheetData>
    <row r="1" spans="1:10" ht="15" x14ac:dyDescent="0.2">
      <c r="A1" s="1" t="s">
        <v>44</v>
      </c>
      <c r="B1" s="2"/>
      <c r="C1" s="2"/>
      <c r="D1" s="2"/>
      <c r="E1" s="2"/>
      <c r="F1" s="3"/>
      <c r="G1" s="3"/>
      <c r="H1" s="3"/>
      <c r="I1" s="3"/>
      <c r="J1" s="3"/>
    </row>
    <row r="2" spans="1:10" ht="15" x14ac:dyDescent="0.2">
      <c r="A2" s="4" t="s">
        <v>34</v>
      </c>
      <c r="B2" s="2"/>
      <c r="C2" s="2"/>
      <c r="D2" s="2"/>
      <c r="E2" s="2"/>
      <c r="F2" s="3"/>
      <c r="G2" s="3"/>
      <c r="H2" s="3"/>
      <c r="I2" s="3"/>
      <c r="J2" s="3"/>
    </row>
    <row r="3" spans="1:10" x14ac:dyDescent="0.2">
      <c r="A3" s="5" t="s">
        <v>0</v>
      </c>
      <c r="B3" s="2"/>
      <c r="C3" s="2"/>
      <c r="D3" s="2"/>
      <c r="E3" s="2"/>
      <c r="F3" s="3"/>
      <c r="G3" s="3"/>
      <c r="H3" s="3"/>
      <c r="I3" s="3"/>
      <c r="J3" s="3"/>
    </row>
    <row r="4" spans="1:10" ht="9.75" customHeight="1" x14ac:dyDescent="0.2">
      <c r="A4" s="5"/>
      <c r="B4" s="2"/>
      <c r="C4" s="2"/>
      <c r="D4" s="2"/>
      <c r="E4" s="2"/>
      <c r="F4" s="3"/>
      <c r="G4" s="3"/>
      <c r="H4" s="3"/>
      <c r="I4" s="3"/>
      <c r="J4" s="3"/>
    </row>
    <row r="5" spans="1:10" ht="13.5" thickBot="1" x14ac:dyDescent="0.25">
      <c r="A5" s="6" t="s">
        <v>43</v>
      </c>
      <c r="B5" s="2"/>
      <c r="C5" s="2"/>
      <c r="D5" s="2"/>
      <c r="E5" s="2"/>
      <c r="F5" s="3"/>
      <c r="G5" s="3"/>
      <c r="H5" s="3"/>
      <c r="I5" s="3"/>
      <c r="J5" s="3"/>
    </row>
    <row r="6" spans="1:10" ht="26.25" thickBot="1" x14ac:dyDescent="0.25">
      <c r="A6" s="7" t="s">
        <v>40</v>
      </c>
      <c r="B6" s="8" t="s">
        <v>35</v>
      </c>
      <c r="C6" s="8" t="s">
        <v>3</v>
      </c>
      <c r="D6" s="9" t="s">
        <v>1</v>
      </c>
      <c r="E6" s="8" t="s">
        <v>2</v>
      </c>
      <c r="F6" s="8" t="s">
        <v>4</v>
      </c>
      <c r="G6" s="10" t="s">
        <v>5</v>
      </c>
      <c r="H6" s="10" t="s">
        <v>6</v>
      </c>
      <c r="I6" s="10" t="s">
        <v>7</v>
      </c>
      <c r="J6" s="11" t="s">
        <v>8</v>
      </c>
    </row>
    <row r="7" spans="1:10" x14ac:dyDescent="0.2">
      <c r="A7" s="22" t="s">
        <v>9</v>
      </c>
      <c r="B7" s="23" t="s">
        <v>36</v>
      </c>
      <c r="C7" s="24" t="s">
        <v>10</v>
      </c>
      <c r="D7" s="25">
        <v>300000</v>
      </c>
      <c r="E7" s="26">
        <f>IF(B7 = "Lead",0.25,IF(B7 = "Opportunity", 0.5, IF(B7 = "Solution Proposed", 0.75, IF(B7 = "Formal Approval", 1, -1))))</f>
        <v>0.25</v>
      </c>
      <c r="F7" s="27">
        <f>'Pipeline Sales Opp. Tracker'!D7*'Pipeline Sales Opp. Tracker'!E7</f>
        <v>75000</v>
      </c>
      <c r="G7" s="28">
        <f>IF($C7 = "Q1",$F7,0)</f>
        <v>75000</v>
      </c>
      <c r="H7" s="28">
        <f>IF($C7 = "Q2",$F7,0)</f>
        <v>0</v>
      </c>
      <c r="I7" s="28">
        <f>IF($C7 = "Q3",$F7,0)</f>
        <v>0</v>
      </c>
      <c r="J7" s="29">
        <f>IF($C7 = "Q4",$F7,0)</f>
        <v>0</v>
      </c>
    </row>
    <row r="8" spans="1:10" x14ac:dyDescent="0.2">
      <c r="A8" s="30" t="s">
        <v>11</v>
      </c>
      <c r="B8" s="31" t="s">
        <v>36</v>
      </c>
      <c r="C8" s="32" t="s">
        <v>10</v>
      </c>
      <c r="D8" s="33">
        <v>200000</v>
      </c>
      <c r="E8" s="34">
        <f t="shared" ref="E8:E28" si="0">IF(B8 = "Lead",0.25,IF(B8 = "Opportunity", 0.5, IF(B8 = "Solution Proposed", 0.75, IF(B8 = "Formal Approval", 1, -1))))</f>
        <v>0.25</v>
      </c>
      <c r="F8" s="35">
        <f>'Pipeline Sales Opp. Tracker'!D8*'Pipeline Sales Opp. Tracker'!E8</f>
        <v>50000</v>
      </c>
      <c r="G8" s="36">
        <f t="shared" ref="G8:G28" si="1">IF($C8 = "Q1",$F8,0)</f>
        <v>50000</v>
      </c>
      <c r="H8" s="36">
        <f t="shared" ref="H8:H28" si="2">IF($C8 = "Q2",$F8,0)</f>
        <v>0</v>
      </c>
      <c r="I8" s="36">
        <f t="shared" ref="I8:I28" si="3">IF($C8 = "Q3",$F8,0)</f>
        <v>0</v>
      </c>
      <c r="J8" s="37">
        <f t="shared" ref="J8:J28" si="4">IF($C8 = "Q4",$F8,0)</f>
        <v>0</v>
      </c>
    </row>
    <row r="9" spans="1:10" x14ac:dyDescent="0.2">
      <c r="A9" s="30" t="s">
        <v>41</v>
      </c>
      <c r="B9" s="31" t="s">
        <v>37</v>
      </c>
      <c r="C9" s="32" t="s">
        <v>10</v>
      </c>
      <c r="D9" s="33">
        <v>100000</v>
      </c>
      <c r="E9" s="34">
        <f t="shared" si="0"/>
        <v>0.5</v>
      </c>
      <c r="F9" s="35">
        <f>'Pipeline Sales Opp. Tracker'!D9*'Pipeline Sales Opp. Tracker'!E9</f>
        <v>50000</v>
      </c>
      <c r="G9" s="36">
        <f t="shared" si="1"/>
        <v>50000</v>
      </c>
      <c r="H9" s="36">
        <f t="shared" si="2"/>
        <v>0</v>
      </c>
      <c r="I9" s="36">
        <f t="shared" si="3"/>
        <v>0</v>
      </c>
      <c r="J9" s="37">
        <f t="shared" si="4"/>
        <v>0</v>
      </c>
    </row>
    <row r="10" spans="1:10" x14ac:dyDescent="0.2">
      <c r="A10" s="30" t="s">
        <v>12</v>
      </c>
      <c r="B10" s="31" t="s">
        <v>37</v>
      </c>
      <c r="C10" s="32" t="s">
        <v>13</v>
      </c>
      <c r="D10" s="33">
        <v>500000</v>
      </c>
      <c r="E10" s="34">
        <f t="shared" si="0"/>
        <v>0.5</v>
      </c>
      <c r="F10" s="35">
        <f>'Pipeline Sales Opp. Tracker'!D10*'Pipeline Sales Opp. Tracker'!E10</f>
        <v>250000</v>
      </c>
      <c r="G10" s="36">
        <f t="shared" si="1"/>
        <v>0</v>
      </c>
      <c r="H10" s="36">
        <f t="shared" si="2"/>
        <v>250000</v>
      </c>
      <c r="I10" s="36">
        <f t="shared" si="3"/>
        <v>0</v>
      </c>
      <c r="J10" s="37">
        <f t="shared" si="4"/>
        <v>0</v>
      </c>
    </row>
    <row r="11" spans="1:10" x14ac:dyDescent="0.2">
      <c r="A11" s="30" t="s">
        <v>14</v>
      </c>
      <c r="B11" s="31" t="s">
        <v>38</v>
      </c>
      <c r="C11" s="32" t="s">
        <v>13</v>
      </c>
      <c r="D11" s="33">
        <v>400000</v>
      </c>
      <c r="E11" s="34">
        <f t="shared" si="0"/>
        <v>0.75</v>
      </c>
      <c r="F11" s="35">
        <f>'Pipeline Sales Opp. Tracker'!D11*'Pipeline Sales Opp. Tracker'!E11</f>
        <v>300000</v>
      </c>
      <c r="G11" s="36">
        <f t="shared" si="1"/>
        <v>0</v>
      </c>
      <c r="H11" s="36">
        <f t="shared" si="2"/>
        <v>300000</v>
      </c>
      <c r="I11" s="36">
        <f t="shared" si="3"/>
        <v>0</v>
      </c>
      <c r="J11" s="37">
        <f t="shared" si="4"/>
        <v>0</v>
      </c>
    </row>
    <row r="12" spans="1:10" x14ac:dyDescent="0.2">
      <c r="A12" s="30" t="s">
        <v>15</v>
      </c>
      <c r="B12" s="31" t="s">
        <v>38</v>
      </c>
      <c r="C12" s="32" t="s">
        <v>13</v>
      </c>
      <c r="D12" s="33">
        <v>300000</v>
      </c>
      <c r="E12" s="34">
        <f t="shared" si="0"/>
        <v>0.75</v>
      </c>
      <c r="F12" s="35">
        <f>'Pipeline Sales Opp. Tracker'!D12*'Pipeline Sales Opp. Tracker'!E12</f>
        <v>225000</v>
      </c>
      <c r="G12" s="36">
        <f t="shared" si="1"/>
        <v>0</v>
      </c>
      <c r="H12" s="36">
        <f t="shared" si="2"/>
        <v>225000</v>
      </c>
      <c r="I12" s="36">
        <f t="shared" si="3"/>
        <v>0</v>
      </c>
      <c r="J12" s="37">
        <f t="shared" si="4"/>
        <v>0</v>
      </c>
    </row>
    <row r="13" spans="1:10" x14ac:dyDescent="0.2">
      <c r="A13" s="30" t="s">
        <v>16</v>
      </c>
      <c r="B13" s="31" t="s">
        <v>39</v>
      </c>
      <c r="C13" s="32" t="s">
        <v>17</v>
      </c>
      <c r="D13" s="33">
        <v>200000</v>
      </c>
      <c r="E13" s="34">
        <f t="shared" si="0"/>
        <v>1</v>
      </c>
      <c r="F13" s="35">
        <f>'Pipeline Sales Opp. Tracker'!D13*'Pipeline Sales Opp. Tracker'!E13</f>
        <v>200000</v>
      </c>
      <c r="G13" s="36">
        <f t="shared" si="1"/>
        <v>0</v>
      </c>
      <c r="H13" s="36">
        <f t="shared" si="2"/>
        <v>0</v>
      </c>
      <c r="I13" s="36">
        <f t="shared" si="3"/>
        <v>200000</v>
      </c>
      <c r="J13" s="37">
        <f t="shared" si="4"/>
        <v>0</v>
      </c>
    </row>
    <row r="14" spans="1:10" x14ac:dyDescent="0.2">
      <c r="A14" s="30" t="s">
        <v>18</v>
      </c>
      <c r="B14" s="31" t="s">
        <v>39</v>
      </c>
      <c r="C14" s="32" t="s">
        <v>17</v>
      </c>
      <c r="D14" s="33">
        <v>100000</v>
      </c>
      <c r="E14" s="34">
        <f t="shared" si="0"/>
        <v>1</v>
      </c>
      <c r="F14" s="35">
        <f>'Pipeline Sales Opp. Tracker'!D14*'Pipeline Sales Opp. Tracker'!E14</f>
        <v>100000</v>
      </c>
      <c r="G14" s="36">
        <f t="shared" si="1"/>
        <v>0</v>
      </c>
      <c r="H14" s="36">
        <f t="shared" si="2"/>
        <v>0</v>
      </c>
      <c r="I14" s="36">
        <f t="shared" si="3"/>
        <v>100000</v>
      </c>
      <c r="J14" s="37">
        <f t="shared" si="4"/>
        <v>0</v>
      </c>
    </row>
    <row r="15" spans="1:10" x14ac:dyDescent="0.2">
      <c r="A15" s="30" t="s">
        <v>19</v>
      </c>
      <c r="B15" s="31" t="s">
        <v>36</v>
      </c>
      <c r="C15" s="32" t="s">
        <v>17</v>
      </c>
      <c r="D15" s="33">
        <v>500000</v>
      </c>
      <c r="E15" s="34">
        <f t="shared" si="0"/>
        <v>0.25</v>
      </c>
      <c r="F15" s="35">
        <f>'Pipeline Sales Opp. Tracker'!D15*'Pipeline Sales Opp. Tracker'!E15</f>
        <v>125000</v>
      </c>
      <c r="G15" s="36">
        <f t="shared" si="1"/>
        <v>0</v>
      </c>
      <c r="H15" s="36">
        <f t="shared" si="2"/>
        <v>0</v>
      </c>
      <c r="I15" s="36">
        <f t="shared" si="3"/>
        <v>125000</v>
      </c>
      <c r="J15" s="37">
        <f t="shared" si="4"/>
        <v>0</v>
      </c>
    </row>
    <row r="16" spans="1:10" x14ac:dyDescent="0.2">
      <c r="A16" s="30" t="s">
        <v>42</v>
      </c>
      <c r="B16" s="31" t="s">
        <v>37</v>
      </c>
      <c r="C16" s="32" t="s">
        <v>20</v>
      </c>
      <c r="D16" s="33">
        <v>300000</v>
      </c>
      <c r="E16" s="34">
        <f t="shared" si="0"/>
        <v>0.5</v>
      </c>
      <c r="F16" s="35">
        <f>'Pipeline Sales Opp. Tracker'!D16*'Pipeline Sales Opp. Tracker'!E16</f>
        <v>150000</v>
      </c>
      <c r="G16" s="36">
        <f t="shared" si="1"/>
        <v>0</v>
      </c>
      <c r="H16" s="36">
        <f t="shared" si="2"/>
        <v>0</v>
      </c>
      <c r="I16" s="36">
        <f t="shared" si="3"/>
        <v>0</v>
      </c>
      <c r="J16" s="37">
        <f t="shared" si="4"/>
        <v>150000</v>
      </c>
    </row>
    <row r="17" spans="1:10" x14ac:dyDescent="0.2">
      <c r="A17" s="30" t="s">
        <v>21</v>
      </c>
      <c r="B17" s="31" t="s">
        <v>38</v>
      </c>
      <c r="C17" s="32" t="s">
        <v>20</v>
      </c>
      <c r="D17" s="33">
        <v>400000</v>
      </c>
      <c r="E17" s="34">
        <f t="shared" si="0"/>
        <v>0.75</v>
      </c>
      <c r="F17" s="35">
        <f>'Pipeline Sales Opp. Tracker'!D17*'Pipeline Sales Opp. Tracker'!E17</f>
        <v>300000</v>
      </c>
      <c r="G17" s="36">
        <f t="shared" si="1"/>
        <v>0</v>
      </c>
      <c r="H17" s="36">
        <f t="shared" si="2"/>
        <v>0</v>
      </c>
      <c r="I17" s="36">
        <f t="shared" si="3"/>
        <v>0</v>
      </c>
      <c r="J17" s="37">
        <f t="shared" si="4"/>
        <v>300000</v>
      </c>
    </row>
    <row r="18" spans="1:10" x14ac:dyDescent="0.2">
      <c r="A18" s="30" t="s">
        <v>22</v>
      </c>
      <c r="B18" s="31" t="s">
        <v>39</v>
      </c>
      <c r="C18" s="32" t="s">
        <v>20</v>
      </c>
      <c r="D18" s="33">
        <v>200000</v>
      </c>
      <c r="E18" s="34">
        <f t="shared" si="0"/>
        <v>1</v>
      </c>
      <c r="F18" s="35">
        <f>'Pipeline Sales Opp. Tracker'!D18*'Pipeline Sales Opp. Tracker'!E18</f>
        <v>200000</v>
      </c>
      <c r="G18" s="36">
        <f t="shared" si="1"/>
        <v>0</v>
      </c>
      <c r="H18" s="36">
        <f t="shared" si="2"/>
        <v>0</v>
      </c>
      <c r="I18" s="36">
        <f t="shared" si="3"/>
        <v>0</v>
      </c>
      <c r="J18" s="37">
        <f t="shared" si="4"/>
        <v>200000</v>
      </c>
    </row>
    <row r="19" spans="1:10" x14ac:dyDescent="0.2">
      <c r="A19" s="30" t="s">
        <v>23</v>
      </c>
      <c r="B19" s="31" t="s">
        <v>36</v>
      </c>
      <c r="C19" s="32" t="s">
        <v>10</v>
      </c>
      <c r="D19" s="33">
        <v>100000</v>
      </c>
      <c r="E19" s="34">
        <f t="shared" si="0"/>
        <v>0.25</v>
      </c>
      <c r="F19" s="35">
        <f>'Pipeline Sales Opp. Tracker'!D19*'Pipeline Sales Opp. Tracker'!E19</f>
        <v>25000</v>
      </c>
      <c r="G19" s="36">
        <f t="shared" si="1"/>
        <v>25000</v>
      </c>
      <c r="H19" s="36">
        <f t="shared" si="2"/>
        <v>0</v>
      </c>
      <c r="I19" s="36">
        <f t="shared" si="3"/>
        <v>0</v>
      </c>
      <c r="J19" s="37">
        <f t="shared" si="4"/>
        <v>0</v>
      </c>
    </row>
    <row r="20" spans="1:10" x14ac:dyDescent="0.2">
      <c r="A20" s="30" t="s">
        <v>24</v>
      </c>
      <c r="B20" s="31" t="s">
        <v>39</v>
      </c>
      <c r="C20" s="32" t="s">
        <v>10</v>
      </c>
      <c r="D20" s="33">
        <v>200000</v>
      </c>
      <c r="E20" s="34">
        <f t="shared" si="0"/>
        <v>1</v>
      </c>
      <c r="F20" s="35">
        <f>'Pipeline Sales Opp. Tracker'!D20*'Pipeline Sales Opp. Tracker'!E20</f>
        <v>200000</v>
      </c>
      <c r="G20" s="36">
        <f t="shared" si="1"/>
        <v>200000</v>
      </c>
      <c r="H20" s="36">
        <f t="shared" si="2"/>
        <v>0</v>
      </c>
      <c r="I20" s="36">
        <f t="shared" si="3"/>
        <v>0</v>
      </c>
      <c r="J20" s="37">
        <f t="shared" si="4"/>
        <v>0</v>
      </c>
    </row>
    <row r="21" spans="1:10" x14ac:dyDescent="0.2">
      <c r="A21" s="30" t="s">
        <v>25</v>
      </c>
      <c r="B21" s="31" t="s">
        <v>39</v>
      </c>
      <c r="C21" s="32" t="s">
        <v>13</v>
      </c>
      <c r="D21" s="33">
        <v>300000</v>
      </c>
      <c r="E21" s="34">
        <f t="shared" si="0"/>
        <v>1</v>
      </c>
      <c r="F21" s="35">
        <f>'Pipeline Sales Opp. Tracker'!D21*'Pipeline Sales Opp. Tracker'!E21</f>
        <v>300000</v>
      </c>
      <c r="G21" s="36">
        <f t="shared" si="1"/>
        <v>0</v>
      </c>
      <c r="H21" s="36">
        <f t="shared" si="2"/>
        <v>300000</v>
      </c>
      <c r="I21" s="36">
        <f t="shared" si="3"/>
        <v>0</v>
      </c>
      <c r="J21" s="37">
        <f t="shared" si="4"/>
        <v>0</v>
      </c>
    </row>
    <row r="22" spans="1:10" x14ac:dyDescent="0.2">
      <c r="A22" s="30" t="s">
        <v>26</v>
      </c>
      <c r="B22" s="31" t="s">
        <v>37</v>
      </c>
      <c r="C22" s="32" t="s">
        <v>13</v>
      </c>
      <c r="D22" s="33">
        <v>300000</v>
      </c>
      <c r="E22" s="34">
        <f t="shared" si="0"/>
        <v>0.5</v>
      </c>
      <c r="F22" s="35">
        <f>'Pipeline Sales Opp. Tracker'!D22*'Pipeline Sales Opp. Tracker'!E22</f>
        <v>150000</v>
      </c>
      <c r="G22" s="36">
        <f t="shared" si="1"/>
        <v>0</v>
      </c>
      <c r="H22" s="36">
        <f t="shared" si="2"/>
        <v>150000</v>
      </c>
      <c r="I22" s="36">
        <f t="shared" si="3"/>
        <v>0</v>
      </c>
      <c r="J22" s="37">
        <f t="shared" si="4"/>
        <v>0</v>
      </c>
    </row>
    <row r="23" spans="1:10" x14ac:dyDescent="0.2">
      <c r="A23" s="30" t="s">
        <v>27</v>
      </c>
      <c r="B23" s="31" t="s">
        <v>36</v>
      </c>
      <c r="C23" s="32" t="s">
        <v>20</v>
      </c>
      <c r="D23" s="33">
        <v>400000</v>
      </c>
      <c r="E23" s="34">
        <f t="shared" si="0"/>
        <v>0.25</v>
      </c>
      <c r="F23" s="35">
        <f>'Pipeline Sales Opp. Tracker'!D23*'Pipeline Sales Opp. Tracker'!E23</f>
        <v>100000</v>
      </c>
      <c r="G23" s="36">
        <f t="shared" si="1"/>
        <v>0</v>
      </c>
      <c r="H23" s="36">
        <f t="shared" si="2"/>
        <v>0</v>
      </c>
      <c r="I23" s="36">
        <f t="shared" si="3"/>
        <v>0</v>
      </c>
      <c r="J23" s="37">
        <f t="shared" si="4"/>
        <v>100000</v>
      </c>
    </row>
    <row r="24" spans="1:10" x14ac:dyDescent="0.2">
      <c r="A24" s="30" t="s">
        <v>28</v>
      </c>
      <c r="B24" s="31" t="s">
        <v>36</v>
      </c>
      <c r="C24" s="32" t="s">
        <v>20</v>
      </c>
      <c r="D24" s="33">
        <v>200000</v>
      </c>
      <c r="E24" s="34">
        <f t="shared" si="0"/>
        <v>0.25</v>
      </c>
      <c r="F24" s="35">
        <f>'Pipeline Sales Opp. Tracker'!D24*'Pipeline Sales Opp. Tracker'!E24</f>
        <v>50000</v>
      </c>
      <c r="G24" s="36">
        <f t="shared" si="1"/>
        <v>0</v>
      </c>
      <c r="H24" s="36">
        <f t="shared" si="2"/>
        <v>0</v>
      </c>
      <c r="I24" s="36">
        <f t="shared" si="3"/>
        <v>0</v>
      </c>
      <c r="J24" s="37">
        <f t="shared" si="4"/>
        <v>50000</v>
      </c>
    </row>
    <row r="25" spans="1:10" x14ac:dyDescent="0.2">
      <c r="A25" s="30" t="s">
        <v>29</v>
      </c>
      <c r="B25" s="31" t="s">
        <v>39</v>
      </c>
      <c r="C25" s="32" t="s">
        <v>20</v>
      </c>
      <c r="D25" s="33">
        <v>500000</v>
      </c>
      <c r="E25" s="34">
        <f t="shared" si="0"/>
        <v>1</v>
      </c>
      <c r="F25" s="35">
        <f>'Pipeline Sales Opp. Tracker'!D25*'Pipeline Sales Opp. Tracker'!E25</f>
        <v>500000</v>
      </c>
      <c r="G25" s="36">
        <f t="shared" si="1"/>
        <v>0</v>
      </c>
      <c r="H25" s="36">
        <f t="shared" si="2"/>
        <v>0</v>
      </c>
      <c r="I25" s="36">
        <f t="shared" si="3"/>
        <v>0</v>
      </c>
      <c r="J25" s="37">
        <f t="shared" si="4"/>
        <v>500000</v>
      </c>
    </row>
    <row r="26" spans="1:10" x14ac:dyDescent="0.2">
      <c r="A26" s="30" t="s">
        <v>30</v>
      </c>
      <c r="B26" s="31" t="s">
        <v>38</v>
      </c>
      <c r="C26" s="32" t="s">
        <v>13</v>
      </c>
      <c r="D26" s="33">
        <v>300000</v>
      </c>
      <c r="E26" s="34">
        <f t="shared" si="0"/>
        <v>0.75</v>
      </c>
      <c r="F26" s="35">
        <f>'Pipeline Sales Opp. Tracker'!D26*'Pipeline Sales Opp. Tracker'!E26</f>
        <v>225000</v>
      </c>
      <c r="G26" s="36">
        <f t="shared" si="1"/>
        <v>0</v>
      </c>
      <c r="H26" s="36">
        <f t="shared" si="2"/>
        <v>225000</v>
      </c>
      <c r="I26" s="36">
        <f t="shared" si="3"/>
        <v>0</v>
      </c>
      <c r="J26" s="37">
        <f t="shared" si="4"/>
        <v>0</v>
      </c>
    </row>
    <row r="27" spans="1:10" x14ac:dyDescent="0.2">
      <c r="A27" s="30" t="s">
        <v>31</v>
      </c>
      <c r="B27" s="31" t="s">
        <v>38</v>
      </c>
      <c r="C27" s="32" t="s">
        <v>13</v>
      </c>
      <c r="D27" s="33">
        <v>200000</v>
      </c>
      <c r="E27" s="34">
        <f t="shared" si="0"/>
        <v>0.75</v>
      </c>
      <c r="F27" s="35">
        <f>'Pipeline Sales Opp. Tracker'!D27*'Pipeline Sales Opp. Tracker'!E27</f>
        <v>150000</v>
      </c>
      <c r="G27" s="36">
        <f t="shared" si="1"/>
        <v>0</v>
      </c>
      <c r="H27" s="36">
        <f t="shared" si="2"/>
        <v>150000</v>
      </c>
      <c r="I27" s="36">
        <f t="shared" si="3"/>
        <v>0</v>
      </c>
      <c r="J27" s="37">
        <f t="shared" si="4"/>
        <v>0</v>
      </c>
    </row>
    <row r="28" spans="1:10" x14ac:dyDescent="0.2">
      <c r="A28" s="30" t="s">
        <v>32</v>
      </c>
      <c r="B28" s="31" t="s">
        <v>38</v>
      </c>
      <c r="C28" s="32" t="s">
        <v>17</v>
      </c>
      <c r="D28" s="33">
        <v>200000</v>
      </c>
      <c r="E28" s="34">
        <f t="shared" si="0"/>
        <v>0.75</v>
      </c>
      <c r="F28" s="35">
        <f>'Pipeline Sales Opp. Tracker'!D28*'Pipeline Sales Opp. Tracker'!E28</f>
        <v>150000</v>
      </c>
      <c r="G28" s="36">
        <f t="shared" si="1"/>
        <v>0</v>
      </c>
      <c r="H28" s="36">
        <f t="shared" si="2"/>
        <v>0</v>
      </c>
      <c r="I28" s="36">
        <f t="shared" si="3"/>
        <v>150000</v>
      </c>
      <c r="J28" s="37">
        <f t="shared" si="4"/>
        <v>0</v>
      </c>
    </row>
    <row r="29" spans="1:10" ht="13.5" thickBot="1" x14ac:dyDescent="0.25">
      <c r="A29" s="12" t="s">
        <v>33</v>
      </c>
      <c r="B29" s="13"/>
      <c r="C29" s="14"/>
      <c r="D29" s="15">
        <f>SUM(D7:D28)</f>
        <v>6200000</v>
      </c>
      <c r="E29" s="16"/>
      <c r="F29" s="17">
        <f>SUM(F7:F28)</f>
        <v>3875000</v>
      </c>
      <c r="G29" s="38">
        <f>SUM(G7:G28)</f>
        <v>400000</v>
      </c>
      <c r="H29" s="38">
        <f>SUM(H7:H28)</f>
        <v>1600000</v>
      </c>
      <c r="I29" s="38">
        <f>SUM(I7:I28)</f>
        <v>575000</v>
      </c>
      <c r="J29" s="39">
        <f>SUM(J7:J28)</f>
        <v>1300000</v>
      </c>
    </row>
    <row r="30" spans="1:10" ht="13.5" thickBot="1" x14ac:dyDescent="0.25">
      <c r="A30" s="3"/>
      <c r="B30" s="18"/>
      <c r="C30" s="18"/>
      <c r="D30" s="18"/>
      <c r="E30" s="18"/>
      <c r="F30" s="3"/>
      <c r="G30" s="19">
        <f>G29</f>
        <v>400000</v>
      </c>
      <c r="H30" s="20">
        <f>G30+H29</f>
        <v>2000000</v>
      </c>
      <c r="I30" s="20">
        <f>H30+I29</f>
        <v>2575000</v>
      </c>
      <c r="J30" s="21">
        <f>I30+J29</f>
        <v>3875000</v>
      </c>
    </row>
  </sheetData>
  <phoneticPr fontId="2" type="noConversion"/>
  <pageMargins left="0.75" right="0.75" top="1" bottom="1" header="0.5" footer="0.5"/>
  <pageSetup scale="88" orientation="landscape" r:id="rId1"/>
  <headerFooter alignWithMargins="0"/>
  <ignoredErrors>
    <ignoredError sqref="E7:E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Pipeline Sales Opp. Tracker</vt:lpstr>
      <vt:lpstr>Pipeline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92321</cp:lastModifiedBy>
  <cp:lastPrinted>2004-04-28T03:04:51Z</cp:lastPrinted>
  <dcterms:created xsi:type="dcterms:W3CDTF">2004-04-21T02:02:06Z</dcterms:created>
  <dcterms:modified xsi:type="dcterms:W3CDTF">2021-06-30T05:40:49Z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TC011426591033</vt:lpwstr>
  </property>
</Properties>
</file>